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250" windowHeight="1269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I13" i="1"/>
  <c r="J27"/>
  <c r="I22"/>
  <c r="I27"/>
  <c r="J34"/>
  <c r="J29" s="1"/>
  <c r="I34"/>
  <c r="I29" s="1"/>
  <c r="J25"/>
  <c r="I25"/>
  <c r="J15"/>
  <c r="I20"/>
  <c r="I15"/>
  <c r="I11"/>
  <c r="J11" l="1"/>
  <c r="I8"/>
  <c r="H8"/>
  <c r="F8"/>
  <c r="H11"/>
  <c r="F11"/>
  <c r="H13"/>
  <c r="F13"/>
  <c r="H20"/>
  <c r="H27"/>
  <c r="H25"/>
  <c r="H29"/>
  <c r="F29" l="1"/>
  <c r="G25"/>
  <c r="F22"/>
  <c r="F15"/>
  <c r="G11" l="1"/>
  <c r="G29"/>
  <c r="G27"/>
  <c r="G20"/>
  <c r="E29"/>
  <c r="D29"/>
  <c r="E27"/>
  <c r="D27"/>
  <c r="E20"/>
  <c r="D20"/>
  <c r="E14"/>
  <c r="D14"/>
  <c r="E13"/>
  <c r="E12"/>
  <c r="D12"/>
  <c r="E11"/>
  <c r="D11"/>
  <c r="E10"/>
  <c r="E8" s="1"/>
  <c r="D10"/>
  <c r="G13" l="1"/>
  <c r="G8" s="1"/>
  <c r="D13"/>
  <c r="D8"/>
  <c r="J22" l="1"/>
  <c r="J13"/>
  <c r="J8" s="1"/>
</calcChain>
</file>

<file path=xl/comments1.xml><?xml version="1.0" encoding="utf-8"?>
<comments xmlns="http://schemas.openxmlformats.org/spreadsheetml/2006/main">
  <authors>
    <author>Petrova</author>
  </authors>
  <commentList>
    <comment ref="G18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<sst xmlns="http://schemas.openxmlformats.org/spreadsheetml/2006/main" count="70" uniqueCount="34">
  <si>
    <t>Наименование  программы, подпрограммы</t>
  </si>
  <si>
    <t>Муниципальная программа</t>
  </si>
  <si>
    <t>Подпрограмма 1</t>
  </si>
  <si>
    <t>Подпрограмма 3</t>
  </si>
  <si>
    <t>план</t>
  </si>
  <si>
    <t>факт</t>
  </si>
  <si>
    <t>Примечание</t>
  </si>
  <si>
    <t>Расходы по годам</t>
  </si>
  <si>
    <t>Плановый период</t>
  </si>
  <si>
    <t>Источники финансирования</t>
  </si>
  <si>
    <t>Всего</t>
  </si>
  <si>
    <t>в том числе</t>
  </si>
  <si>
    <t>федеральный бюджет</t>
  </si>
  <si>
    <t>краевой бюджет</t>
  </si>
  <si>
    <t>внебюджетные источники</t>
  </si>
  <si>
    <t>местный бюджет</t>
  </si>
  <si>
    <t>юридические лица</t>
  </si>
  <si>
    <t>Приложение № 8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</si>
  <si>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</si>
  <si>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 xml:space="preserve">"Модернизация и капитальный ремонт объектов коммунальной инфраструктуры и энергетического комплекса ЗАТО Железногорск" </t>
  </si>
  <si>
    <t>"Развитие объектов социальной сферы, специального назначения и жилищно-коммунального хозяйства ЗАТО Железногорск"</t>
  </si>
  <si>
    <t xml:space="preserve">"Энергосбережение и повышение энергетической эффективности ЗАТО  Железногорск" </t>
  </si>
  <si>
    <t>Руководитель  УГХ</t>
  </si>
  <si>
    <t>Л.М.Антоненко</t>
  </si>
  <si>
    <t>2015(отчетный год)</t>
  </si>
  <si>
    <t>Статус (муниципальная программа, подпрограмма)</t>
  </si>
  <si>
    <t>Информация об использовании бюджетных ассигнований местного бюджета и иных средств на реализацию  муниципальной программы с указанием плановых и фактических значений                                                  за 2016 год</t>
  </si>
  <si>
    <t>2016 год</t>
  </si>
  <si>
    <t>отчетный период: январь -декабрь</t>
  </si>
  <si>
    <t>план на год</t>
  </si>
  <si>
    <t>0 </t>
  </si>
  <si>
    <t>Подпрограмма 2</t>
  </si>
  <si>
    <t>рублей</t>
  </si>
  <si>
    <t>исп. Синкина            75-33-35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</si>
</sst>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NumberFormat="1"/>
    <xf numFmtId="49" fontId="0" fillId="0" borderId="0" xfId="0" applyNumberFormat="1"/>
    <xf numFmtId="49" fontId="3" fillId="0" borderId="0" xfId="0" applyNumberFormat="1" applyFon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2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/>
    </xf>
    <xf numFmtId="164" fontId="5" fillId="0" borderId="4" xfId="0" applyNumberFormat="1" applyFont="1" applyFill="1" applyBorder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top"/>
    </xf>
    <xf numFmtId="165" fontId="5" fillId="0" borderId="3" xfId="0" applyNumberFormat="1" applyFont="1" applyFill="1" applyBorder="1" applyAlignment="1">
      <alignment horizontal="center" vertical="top"/>
    </xf>
    <xf numFmtId="165" fontId="5" fillId="0" borderId="4" xfId="0" applyNumberFormat="1" applyFont="1" applyFill="1" applyBorder="1" applyAlignment="1">
      <alignment horizontal="center" vertical="top"/>
    </xf>
    <xf numFmtId="49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anova/Desktop/2017%20&#1052;&#1055;%20&#1092;&#1080;&#1085;/&#1060;&#1059;/0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кумент"/>
    </sheetNames>
    <sheetDataSet>
      <sheetData sheetId="0">
        <row r="10">
          <cell r="N10">
            <v>1000000</v>
          </cell>
        </row>
        <row r="47">
          <cell r="N47">
            <v>656605810</v>
          </cell>
          <cell r="O47">
            <v>656605810</v>
          </cell>
        </row>
        <row r="89">
          <cell r="N89">
            <v>643018300</v>
          </cell>
          <cell r="O89">
            <v>643018300</v>
          </cell>
        </row>
        <row r="90">
          <cell r="N90">
            <v>4100000</v>
          </cell>
          <cell r="O90">
            <v>600000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2"/>
  <sheetViews>
    <sheetView tabSelected="1" zoomScale="97" zoomScaleNormal="97" workbookViewId="0">
      <selection activeCell="K15" sqref="K15:K21"/>
    </sheetView>
  </sheetViews>
  <sheetFormatPr defaultRowHeight="15"/>
  <cols>
    <col min="1" max="1" width="18" customWidth="1"/>
    <col min="2" max="2" width="25.7109375" customWidth="1"/>
    <col min="3" max="3" width="23.7109375" customWidth="1"/>
    <col min="4" max="4" width="17.5703125" customWidth="1"/>
    <col min="5" max="6" width="16.42578125" customWidth="1"/>
    <col min="7" max="7" width="16.28515625" customWidth="1"/>
    <col min="8" max="8" width="15.5703125" customWidth="1"/>
    <col min="9" max="9" width="16.140625" customWidth="1"/>
    <col min="10" max="10" width="16" customWidth="1"/>
    <col min="11" max="11" width="17.7109375" customWidth="1"/>
    <col min="13" max="13" width="10.85546875" bestFit="1" customWidth="1"/>
  </cols>
  <sheetData>
    <row r="1" spans="1:13" ht="16.5" customHeight="1">
      <c r="I1" s="26" t="s">
        <v>17</v>
      </c>
      <c r="J1" s="26"/>
      <c r="K1" s="26"/>
      <c r="L1" s="1"/>
    </row>
    <row r="2" spans="1:13" ht="30" customHeight="1">
      <c r="A2" s="27" t="s">
        <v>26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3" ht="12" customHeight="1">
      <c r="K3" s="23" t="s">
        <v>32</v>
      </c>
    </row>
    <row r="4" spans="1:13" ht="19.5" customHeight="1">
      <c r="A4" s="31" t="s">
        <v>25</v>
      </c>
      <c r="B4" s="29" t="s">
        <v>0</v>
      </c>
      <c r="C4" s="29" t="s">
        <v>9</v>
      </c>
      <c r="D4" s="29" t="s">
        <v>7</v>
      </c>
      <c r="E4" s="29"/>
      <c r="F4" s="29"/>
      <c r="G4" s="29"/>
      <c r="H4" s="29"/>
      <c r="I4" s="29"/>
      <c r="J4" s="29"/>
      <c r="K4" s="29" t="s">
        <v>6</v>
      </c>
    </row>
    <row r="5" spans="1:13" ht="18.75" customHeight="1">
      <c r="A5" s="32"/>
      <c r="B5" s="29"/>
      <c r="C5" s="29"/>
      <c r="D5" s="29" t="s">
        <v>24</v>
      </c>
      <c r="E5" s="29"/>
      <c r="F5" s="51" t="s">
        <v>27</v>
      </c>
      <c r="G5" s="52"/>
      <c r="H5" s="53"/>
      <c r="I5" s="29" t="s">
        <v>8</v>
      </c>
      <c r="J5" s="29"/>
      <c r="K5" s="29"/>
    </row>
    <row r="6" spans="1:13" ht="21.75" customHeight="1">
      <c r="A6" s="32"/>
      <c r="B6" s="29"/>
      <c r="C6" s="29"/>
      <c r="D6" s="29"/>
      <c r="E6" s="29"/>
      <c r="F6" s="29" t="s">
        <v>29</v>
      </c>
      <c r="G6" s="29" t="s">
        <v>28</v>
      </c>
      <c r="H6" s="29"/>
      <c r="I6" s="29">
        <v>2017</v>
      </c>
      <c r="J6" s="29">
        <v>2018</v>
      </c>
      <c r="K6" s="29"/>
    </row>
    <row r="7" spans="1:13" ht="18" customHeight="1">
      <c r="A7" s="33"/>
      <c r="B7" s="29"/>
      <c r="C7" s="29"/>
      <c r="D7" s="10" t="s">
        <v>4</v>
      </c>
      <c r="E7" s="10" t="s">
        <v>5</v>
      </c>
      <c r="F7" s="54"/>
      <c r="G7" s="10" t="s">
        <v>4</v>
      </c>
      <c r="H7" s="10" t="s">
        <v>5</v>
      </c>
      <c r="I7" s="29"/>
      <c r="J7" s="29"/>
      <c r="K7" s="29"/>
    </row>
    <row r="8" spans="1:13" ht="27.75" customHeight="1">
      <c r="A8" s="30" t="s">
        <v>1</v>
      </c>
      <c r="B8" s="30" t="s">
        <v>18</v>
      </c>
      <c r="C8" s="20" t="s">
        <v>10</v>
      </c>
      <c r="D8" s="11">
        <f>D10+D11+D12+D13+D14</f>
        <v>906413161.59000003</v>
      </c>
      <c r="E8" s="11">
        <f>E10+E11+E12+E13+E14</f>
        <v>670189673.40999997</v>
      </c>
      <c r="F8" s="12">
        <f>F11+F13</f>
        <v>774906390.58999991</v>
      </c>
      <c r="G8" s="12">
        <f>G11+G13</f>
        <v>774906390.59000003</v>
      </c>
      <c r="H8" s="12">
        <f>H11+H13</f>
        <v>768862834.80999994</v>
      </c>
      <c r="I8" s="13">
        <f t="shared" ref="I8:J8" si="0">I11+I13</f>
        <v>661705810</v>
      </c>
      <c r="J8" s="13">
        <f t="shared" si="0"/>
        <v>657205810</v>
      </c>
      <c r="K8" s="43"/>
    </row>
    <row r="9" spans="1:13" ht="18.75" customHeight="1">
      <c r="A9" s="30"/>
      <c r="B9" s="30"/>
      <c r="C9" s="20" t="s">
        <v>11</v>
      </c>
      <c r="D9" s="11"/>
      <c r="E9" s="11"/>
      <c r="F9" s="11"/>
      <c r="G9" s="12"/>
      <c r="H9" s="11"/>
      <c r="I9" s="13"/>
      <c r="J9" s="14"/>
      <c r="K9" s="44"/>
    </row>
    <row r="10" spans="1:13" ht="17.25" customHeight="1">
      <c r="A10" s="30"/>
      <c r="B10" s="30"/>
      <c r="C10" s="24" t="s">
        <v>12</v>
      </c>
      <c r="D10" s="11">
        <f t="shared" ref="D10:E10" si="1">D17+D24+D31</f>
        <v>0</v>
      </c>
      <c r="E10" s="11">
        <f t="shared" si="1"/>
        <v>0</v>
      </c>
      <c r="F10" s="11">
        <v>0</v>
      </c>
      <c r="G10" s="12">
        <v>0</v>
      </c>
      <c r="H10" s="11">
        <v>0</v>
      </c>
      <c r="I10" s="13">
        <v>0</v>
      </c>
      <c r="J10" s="13" t="s">
        <v>30</v>
      </c>
      <c r="K10" s="44"/>
    </row>
    <row r="11" spans="1:13" ht="27.75" customHeight="1">
      <c r="A11" s="30"/>
      <c r="B11" s="30"/>
      <c r="C11" s="24" t="s">
        <v>13</v>
      </c>
      <c r="D11" s="11">
        <f>D18+D25+D32</f>
        <v>862765100</v>
      </c>
      <c r="E11" s="11">
        <f>E18+E25+E32</f>
        <v>633935800</v>
      </c>
      <c r="F11" s="12">
        <f>F25+F18</f>
        <v>693857217.66999996</v>
      </c>
      <c r="G11" s="12">
        <f>G25+G18</f>
        <v>693857217.66999996</v>
      </c>
      <c r="H11" s="12">
        <f>H25+H18</f>
        <v>693857217.66999996</v>
      </c>
      <c r="I11" s="13">
        <f>I25+I18</f>
        <v>643018300</v>
      </c>
      <c r="J11" s="13">
        <f>J25</f>
        <v>643018300</v>
      </c>
      <c r="K11" s="44"/>
    </row>
    <row r="12" spans="1:13" ht="15.75" customHeight="1">
      <c r="A12" s="30"/>
      <c r="B12" s="30"/>
      <c r="C12" s="24" t="s">
        <v>14</v>
      </c>
      <c r="D12" s="11">
        <f t="shared" ref="D12:E12" si="2">D19+D26+D33</f>
        <v>0</v>
      </c>
      <c r="E12" s="11">
        <f t="shared" si="2"/>
        <v>0</v>
      </c>
      <c r="F12" s="11">
        <v>0</v>
      </c>
      <c r="G12" s="12">
        <v>0</v>
      </c>
      <c r="H12" s="11">
        <v>0</v>
      </c>
      <c r="I12" s="13">
        <v>0</v>
      </c>
      <c r="J12" s="13" t="s">
        <v>30</v>
      </c>
      <c r="K12" s="44"/>
    </row>
    <row r="13" spans="1:13" ht="27.75" customHeight="1">
      <c r="A13" s="30"/>
      <c r="B13" s="30"/>
      <c r="C13" s="25" t="s">
        <v>15</v>
      </c>
      <c r="D13" s="11">
        <f t="shared" ref="D13:H13" si="3">D20+D27+D34</f>
        <v>43648061.590000056</v>
      </c>
      <c r="E13" s="11">
        <f t="shared" si="3"/>
        <v>36253873.409999959</v>
      </c>
      <c r="F13" s="12">
        <f t="shared" si="3"/>
        <v>81049172.920000002</v>
      </c>
      <c r="G13" s="12">
        <f t="shared" si="3"/>
        <v>81049172.920000091</v>
      </c>
      <c r="H13" s="12">
        <f t="shared" si="3"/>
        <v>75005617.140000001</v>
      </c>
      <c r="I13" s="13">
        <f>I20+I27+I34</f>
        <v>18687510</v>
      </c>
      <c r="J13" s="13">
        <f t="shared" ref="J13" si="4">J20+J27+J34</f>
        <v>14187510</v>
      </c>
      <c r="K13" s="44"/>
      <c r="M13" s="8"/>
    </row>
    <row r="14" spans="1:13" ht="20.25" customHeight="1">
      <c r="A14" s="30"/>
      <c r="B14" s="30"/>
      <c r="C14" s="22" t="s">
        <v>16</v>
      </c>
      <c r="D14" s="11">
        <f t="shared" ref="D14:E14" si="5">D21+D28+D35</f>
        <v>0</v>
      </c>
      <c r="E14" s="11">
        <f t="shared" si="5"/>
        <v>0</v>
      </c>
      <c r="F14" s="11">
        <v>0</v>
      </c>
      <c r="G14" s="12">
        <v>0</v>
      </c>
      <c r="H14" s="11">
        <v>0</v>
      </c>
      <c r="I14" s="13">
        <v>0</v>
      </c>
      <c r="J14" s="13" t="s">
        <v>30</v>
      </c>
      <c r="K14" s="45"/>
    </row>
    <row r="15" spans="1:13" ht="24" customHeight="1">
      <c r="A15" s="47" t="s">
        <v>2</v>
      </c>
      <c r="B15" s="47" t="s">
        <v>19</v>
      </c>
      <c r="C15" s="20" t="s">
        <v>10</v>
      </c>
      <c r="D15" s="11">
        <v>32683913.399999999</v>
      </c>
      <c r="E15" s="11">
        <v>25369934.84</v>
      </c>
      <c r="F15" s="11">
        <f>F17+F18+F19+F20+F21</f>
        <v>32085546.41</v>
      </c>
      <c r="G15" s="12">
        <v>32085546.41</v>
      </c>
      <c r="H15" s="11">
        <v>26080548.16</v>
      </c>
      <c r="I15" s="13">
        <f>I17+I18+I19+I20+I21</f>
        <v>1000000</v>
      </c>
      <c r="J15" s="13">
        <f>J20</f>
        <v>0</v>
      </c>
      <c r="K15" s="40"/>
    </row>
    <row r="16" spans="1:13" ht="16.5" customHeight="1">
      <c r="A16" s="47"/>
      <c r="B16" s="47"/>
      <c r="C16" s="20" t="s">
        <v>11</v>
      </c>
      <c r="D16" s="12"/>
      <c r="E16" s="12"/>
      <c r="F16" s="12"/>
      <c r="G16" s="12"/>
      <c r="H16" s="12"/>
      <c r="I16" s="15"/>
      <c r="J16" s="15"/>
      <c r="K16" s="41"/>
    </row>
    <row r="17" spans="1:15" ht="19.5" customHeight="1">
      <c r="A17" s="47"/>
      <c r="B17" s="47"/>
      <c r="C17" s="20" t="s">
        <v>12</v>
      </c>
      <c r="D17" s="11">
        <v>0</v>
      </c>
      <c r="E17" s="11">
        <v>0</v>
      </c>
      <c r="F17" s="11">
        <v>0</v>
      </c>
      <c r="G17" s="12">
        <v>0</v>
      </c>
      <c r="H17" s="11">
        <v>0</v>
      </c>
      <c r="I17" s="13">
        <v>0</v>
      </c>
      <c r="J17" s="13" t="s">
        <v>30</v>
      </c>
      <c r="K17" s="41"/>
    </row>
    <row r="18" spans="1:15" ht="21" customHeight="1">
      <c r="A18" s="47"/>
      <c r="B18" s="47"/>
      <c r="C18" s="20" t="s">
        <v>13</v>
      </c>
      <c r="D18" s="11">
        <v>6650000</v>
      </c>
      <c r="E18" s="11">
        <v>6650000</v>
      </c>
      <c r="F18" s="11">
        <v>5400000</v>
      </c>
      <c r="G18" s="12">
        <v>5400000</v>
      </c>
      <c r="H18" s="11">
        <v>5400000</v>
      </c>
      <c r="I18" s="13">
        <v>0</v>
      </c>
      <c r="J18" s="13" t="s">
        <v>30</v>
      </c>
      <c r="K18" s="41"/>
    </row>
    <row r="19" spans="1:15" ht="18.75" customHeight="1">
      <c r="A19" s="47"/>
      <c r="B19" s="47"/>
      <c r="C19" s="20" t="s">
        <v>14</v>
      </c>
      <c r="D19" s="11">
        <v>0</v>
      </c>
      <c r="E19" s="11">
        <v>0</v>
      </c>
      <c r="F19" s="11">
        <v>0</v>
      </c>
      <c r="G19" s="12">
        <v>0</v>
      </c>
      <c r="H19" s="11">
        <v>0</v>
      </c>
      <c r="I19" s="13">
        <v>0</v>
      </c>
      <c r="J19" s="13" t="s">
        <v>30</v>
      </c>
      <c r="K19" s="41"/>
    </row>
    <row r="20" spans="1:15" ht="24.75" customHeight="1">
      <c r="A20" s="47"/>
      <c r="B20" s="47"/>
      <c r="C20" s="21" t="s">
        <v>15</v>
      </c>
      <c r="D20" s="11">
        <f>D15-D18</f>
        <v>26033913.399999999</v>
      </c>
      <c r="E20" s="12">
        <f>E15-E18</f>
        <v>18719934.84</v>
      </c>
      <c r="F20" s="12">
        <v>26685546.41</v>
      </c>
      <c r="G20" s="12">
        <f>G15-G18</f>
        <v>26685546.41</v>
      </c>
      <c r="H20" s="12">
        <f>H15-H18</f>
        <v>20680548.16</v>
      </c>
      <c r="I20" s="13">
        <f>[1]Документ!$N$10</f>
        <v>1000000</v>
      </c>
      <c r="J20" s="13">
        <v>0</v>
      </c>
      <c r="K20" s="41"/>
    </row>
    <row r="21" spans="1:15" ht="19.5" customHeight="1">
      <c r="A21" s="47"/>
      <c r="B21" s="47"/>
      <c r="C21" s="22" t="s">
        <v>16</v>
      </c>
      <c r="D21" s="11">
        <v>0</v>
      </c>
      <c r="E21" s="11">
        <v>0</v>
      </c>
      <c r="F21" s="11">
        <v>0</v>
      </c>
      <c r="G21" s="12">
        <v>0</v>
      </c>
      <c r="H21" s="11">
        <v>0</v>
      </c>
      <c r="I21" s="13">
        <v>0</v>
      </c>
      <c r="J21" s="13" t="s">
        <v>30</v>
      </c>
      <c r="K21" s="42"/>
    </row>
    <row r="22" spans="1:15" ht="27.75" customHeight="1">
      <c r="A22" s="48" t="s">
        <v>31</v>
      </c>
      <c r="B22" s="47" t="s">
        <v>20</v>
      </c>
      <c r="C22" s="20" t="s">
        <v>10</v>
      </c>
      <c r="D22" s="11">
        <v>870849428.19000006</v>
      </c>
      <c r="E22" s="11">
        <v>641969267.28999996</v>
      </c>
      <c r="F22" s="11">
        <f>F24+F25+F26+F27+F28</f>
        <v>741519334.06999993</v>
      </c>
      <c r="G22" s="16">
        <v>741519334.07000005</v>
      </c>
      <c r="H22" s="11">
        <v>741511399.65999997</v>
      </c>
      <c r="I22" s="17">
        <f>SUM(I24:I28)</f>
        <v>656605810</v>
      </c>
      <c r="J22" s="17">
        <f>SUM(J24:J28)</f>
        <v>656605810</v>
      </c>
      <c r="K22" s="37"/>
      <c r="O22" s="9"/>
    </row>
    <row r="23" spans="1:15" ht="18.75" customHeight="1">
      <c r="A23" s="48"/>
      <c r="B23" s="47"/>
      <c r="C23" s="20" t="s">
        <v>11</v>
      </c>
      <c r="D23" s="11"/>
      <c r="E23" s="12"/>
      <c r="F23" s="12"/>
      <c r="G23" s="18"/>
      <c r="H23" s="12"/>
      <c r="I23" s="19"/>
      <c r="J23" s="19"/>
      <c r="K23" s="38"/>
    </row>
    <row r="24" spans="1:15" ht="18" customHeight="1">
      <c r="A24" s="48"/>
      <c r="B24" s="47"/>
      <c r="C24" s="20" t="s">
        <v>12</v>
      </c>
      <c r="D24" s="11">
        <v>0</v>
      </c>
      <c r="E24" s="11">
        <v>0</v>
      </c>
      <c r="F24" s="11">
        <v>0</v>
      </c>
      <c r="G24" s="12">
        <v>0</v>
      </c>
      <c r="H24" s="11">
        <v>0</v>
      </c>
      <c r="I24" s="13">
        <v>0</v>
      </c>
      <c r="J24" s="13" t="s">
        <v>30</v>
      </c>
      <c r="K24" s="38"/>
    </row>
    <row r="25" spans="1:15" ht="27.75" customHeight="1">
      <c r="A25" s="48"/>
      <c r="B25" s="47"/>
      <c r="C25" s="20" t="s">
        <v>13</v>
      </c>
      <c r="D25" s="11">
        <v>856115100</v>
      </c>
      <c r="E25" s="12">
        <v>627285800</v>
      </c>
      <c r="F25" s="12">
        <v>688457217.66999996</v>
      </c>
      <c r="G25" s="12">
        <f>F25</f>
        <v>688457217.66999996</v>
      </c>
      <c r="H25" s="12">
        <f>G25</f>
        <v>688457217.66999996</v>
      </c>
      <c r="I25" s="13">
        <f>[1]Документ!$N$89</f>
        <v>643018300</v>
      </c>
      <c r="J25" s="13">
        <f>[1]Документ!$O$89</f>
        <v>643018300</v>
      </c>
      <c r="K25" s="38"/>
    </row>
    <row r="26" spans="1:15" ht="19.5" customHeight="1">
      <c r="A26" s="48"/>
      <c r="B26" s="47"/>
      <c r="C26" s="20" t="s">
        <v>14</v>
      </c>
      <c r="D26" s="11">
        <v>0</v>
      </c>
      <c r="E26" s="11">
        <v>0</v>
      </c>
      <c r="F26" s="11">
        <v>0</v>
      </c>
      <c r="G26" s="12">
        <v>0</v>
      </c>
      <c r="H26" s="11">
        <v>0</v>
      </c>
      <c r="I26" s="13">
        <v>0</v>
      </c>
      <c r="J26" s="13" t="s">
        <v>30</v>
      </c>
      <c r="K26" s="38"/>
      <c r="M26" s="9"/>
    </row>
    <row r="27" spans="1:15" ht="26.25" customHeight="1">
      <c r="A27" s="48"/>
      <c r="B27" s="47"/>
      <c r="C27" s="21" t="s">
        <v>15</v>
      </c>
      <c r="D27" s="11">
        <f>D22-D25</f>
        <v>14734328.190000057</v>
      </c>
      <c r="E27" s="11">
        <f>E22-E25</f>
        <v>14683467.289999962</v>
      </c>
      <c r="F27" s="11">
        <v>53062116.399999999</v>
      </c>
      <c r="G27" s="12">
        <f>G22-G25</f>
        <v>53062116.400000095</v>
      </c>
      <c r="H27" s="11">
        <f>H22-H25</f>
        <v>53054181.99000001</v>
      </c>
      <c r="I27" s="13">
        <f>[1]Документ!$N$47-[1]Документ!$N$89</f>
        <v>13587510</v>
      </c>
      <c r="J27" s="13">
        <f>[1]Документ!$O$47-[1]Документ!$O$89</f>
        <v>13587510</v>
      </c>
      <c r="K27" s="38"/>
    </row>
    <row r="28" spans="1:15" ht="18.75" customHeight="1">
      <c r="A28" s="48"/>
      <c r="B28" s="47"/>
      <c r="C28" s="22" t="s">
        <v>16</v>
      </c>
      <c r="D28" s="11">
        <v>0</v>
      </c>
      <c r="E28" s="11">
        <v>0</v>
      </c>
      <c r="F28" s="11">
        <v>0</v>
      </c>
      <c r="G28" s="12">
        <v>0</v>
      </c>
      <c r="H28" s="11">
        <v>0</v>
      </c>
      <c r="I28" s="17">
        <v>0</v>
      </c>
      <c r="J28" s="17" t="s">
        <v>30</v>
      </c>
      <c r="K28" s="39"/>
    </row>
    <row r="29" spans="1:15" ht="25.5" customHeight="1">
      <c r="A29" s="48" t="s">
        <v>3</v>
      </c>
      <c r="B29" s="47" t="s">
        <v>21</v>
      </c>
      <c r="C29" s="20" t="s">
        <v>10</v>
      </c>
      <c r="D29" s="11">
        <f>D31+D32+D33+D34+D35</f>
        <v>2879820</v>
      </c>
      <c r="E29" s="11">
        <f>E34</f>
        <v>2850471.28</v>
      </c>
      <c r="F29" s="11">
        <f>F31+F32+F33+F34+F35</f>
        <v>1301510.1100000001</v>
      </c>
      <c r="G29" s="16">
        <f>G34</f>
        <v>1301510.1100000001</v>
      </c>
      <c r="H29" s="16">
        <f>H34</f>
        <v>1270886.99</v>
      </c>
      <c r="I29" s="17">
        <f>I34</f>
        <v>4100000</v>
      </c>
      <c r="J29" s="17">
        <f t="shared" ref="J29" si="6">J34</f>
        <v>600000</v>
      </c>
      <c r="K29" s="34"/>
    </row>
    <row r="30" spans="1:15" ht="18" customHeight="1">
      <c r="A30" s="48"/>
      <c r="B30" s="47"/>
      <c r="C30" s="20" t="s">
        <v>11</v>
      </c>
      <c r="D30" s="11"/>
      <c r="E30" s="12"/>
      <c r="F30" s="12"/>
      <c r="G30" s="18"/>
      <c r="H30" s="12"/>
      <c r="I30" s="19"/>
      <c r="J30" s="19"/>
      <c r="K30" s="35"/>
    </row>
    <row r="31" spans="1:15" ht="20.25" customHeight="1">
      <c r="A31" s="48"/>
      <c r="B31" s="47"/>
      <c r="C31" s="20" t="s">
        <v>12</v>
      </c>
      <c r="D31" s="11">
        <v>0</v>
      </c>
      <c r="E31" s="11">
        <v>0</v>
      </c>
      <c r="F31" s="11">
        <v>0</v>
      </c>
      <c r="G31" s="12">
        <v>0</v>
      </c>
      <c r="H31" s="11">
        <v>0</v>
      </c>
      <c r="I31" s="13">
        <v>0</v>
      </c>
      <c r="J31" s="13" t="s">
        <v>30</v>
      </c>
      <c r="K31" s="35"/>
    </row>
    <row r="32" spans="1:15" ht="18" customHeight="1">
      <c r="A32" s="48"/>
      <c r="B32" s="47"/>
      <c r="C32" s="20" t="s">
        <v>13</v>
      </c>
      <c r="D32" s="11">
        <v>0</v>
      </c>
      <c r="E32" s="11">
        <v>0</v>
      </c>
      <c r="F32" s="11">
        <v>0</v>
      </c>
      <c r="G32" s="12">
        <v>0</v>
      </c>
      <c r="H32" s="11">
        <v>0</v>
      </c>
      <c r="I32" s="13">
        <v>0</v>
      </c>
      <c r="J32" s="13" t="s">
        <v>30</v>
      </c>
      <c r="K32" s="35"/>
    </row>
    <row r="33" spans="1:11" ht="20.25" customHeight="1">
      <c r="A33" s="48"/>
      <c r="B33" s="47"/>
      <c r="C33" s="20" t="s">
        <v>14</v>
      </c>
      <c r="D33" s="11">
        <v>0</v>
      </c>
      <c r="E33" s="11">
        <v>0</v>
      </c>
      <c r="F33" s="11">
        <v>0</v>
      </c>
      <c r="G33" s="12">
        <v>0</v>
      </c>
      <c r="H33" s="11">
        <v>0</v>
      </c>
      <c r="I33" s="13">
        <v>0</v>
      </c>
      <c r="J33" s="13" t="s">
        <v>30</v>
      </c>
      <c r="K33" s="35"/>
    </row>
    <row r="34" spans="1:11" ht="24.75" customHeight="1">
      <c r="A34" s="48"/>
      <c r="B34" s="47"/>
      <c r="C34" s="21" t="s">
        <v>15</v>
      </c>
      <c r="D34" s="12">
        <v>2879820</v>
      </c>
      <c r="E34" s="12">
        <v>2850471.28</v>
      </c>
      <c r="F34" s="12">
        <v>1301510.1100000001</v>
      </c>
      <c r="G34" s="16">
        <v>1301510.1100000001</v>
      </c>
      <c r="H34" s="12">
        <v>1270886.99</v>
      </c>
      <c r="I34" s="17">
        <f>[1]Документ!$N$90</f>
        <v>4100000</v>
      </c>
      <c r="J34" s="17">
        <f>[1]Документ!$O$90</f>
        <v>600000</v>
      </c>
      <c r="K34" s="35"/>
    </row>
    <row r="35" spans="1:11" ht="12.75" customHeight="1">
      <c r="A35" s="48"/>
      <c r="B35" s="47"/>
      <c r="C35" s="22" t="s">
        <v>16</v>
      </c>
      <c r="D35" s="11">
        <v>0</v>
      </c>
      <c r="E35" s="11">
        <v>0</v>
      </c>
      <c r="F35" s="11">
        <v>0</v>
      </c>
      <c r="G35" s="12">
        <v>0</v>
      </c>
      <c r="H35" s="11">
        <v>0</v>
      </c>
      <c r="I35" s="13">
        <v>0</v>
      </c>
      <c r="J35" s="13" t="s">
        <v>30</v>
      </c>
      <c r="K35" s="36"/>
    </row>
    <row r="36" spans="1:11" ht="5.25" customHeight="1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ht="6.75" hidden="1" customHeight="1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ht="15.75">
      <c r="A38" s="49" t="s">
        <v>22</v>
      </c>
      <c r="B38" s="49"/>
      <c r="C38" s="49"/>
      <c r="D38" s="6"/>
      <c r="E38" s="6"/>
      <c r="F38" s="6"/>
      <c r="G38" s="50" t="s">
        <v>23</v>
      </c>
      <c r="H38" s="50"/>
      <c r="I38" s="50"/>
      <c r="J38" s="50"/>
      <c r="K38" s="6"/>
    </row>
    <row r="39" spans="1:11">
      <c r="A39" s="4"/>
      <c r="B39" s="5"/>
      <c r="C39" s="7"/>
      <c r="D39" s="7"/>
      <c r="E39" s="7"/>
      <c r="F39" s="7"/>
      <c r="G39" s="7"/>
      <c r="H39" s="7"/>
    </row>
    <row r="40" spans="1:11">
      <c r="A40" s="46" t="s">
        <v>33</v>
      </c>
      <c r="B40" s="46"/>
      <c r="C40" s="7"/>
      <c r="D40" s="7"/>
      <c r="E40" s="7"/>
      <c r="F40" s="7"/>
      <c r="G40" s="7"/>
      <c r="H40" s="7"/>
    </row>
    <row r="41" spans="1:11">
      <c r="A41" s="46"/>
      <c r="B41" s="46"/>
      <c r="C41" s="7"/>
      <c r="D41" s="7"/>
      <c r="E41" s="7"/>
      <c r="F41" s="7"/>
      <c r="G41" s="7"/>
      <c r="H41" s="7"/>
    </row>
    <row r="42" spans="1:11">
      <c r="A42" s="3"/>
    </row>
    <row r="43" spans="1:11">
      <c r="A43" s="3"/>
    </row>
    <row r="44" spans="1:11">
      <c r="A44" s="3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</sheetData>
  <mergeCells count="31">
    <mergeCell ref="I38:J38"/>
    <mergeCell ref="B15:B21"/>
    <mergeCell ref="G38:H38"/>
    <mergeCell ref="A15:A21"/>
    <mergeCell ref="F5:H5"/>
    <mergeCell ref="F6:F7"/>
    <mergeCell ref="A41:B41"/>
    <mergeCell ref="B22:B28"/>
    <mergeCell ref="A22:A28"/>
    <mergeCell ref="B29:B35"/>
    <mergeCell ref="A29:A35"/>
    <mergeCell ref="A40:B40"/>
    <mergeCell ref="A38:C38"/>
    <mergeCell ref="K29:K35"/>
    <mergeCell ref="K22:K28"/>
    <mergeCell ref="K15:K21"/>
    <mergeCell ref="K8:K14"/>
    <mergeCell ref="C4:C7"/>
    <mergeCell ref="I1:K1"/>
    <mergeCell ref="A2:K2"/>
    <mergeCell ref="J6:J7"/>
    <mergeCell ref="A8:A14"/>
    <mergeCell ref="B8:B14"/>
    <mergeCell ref="I6:I7"/>
    <mergeCell ref="G6:H6"/>
    <mergeCell ref="K4:K7"/>
    <mergeCell ref="D4:J4"/>
    <mergeCell ref="D5:E6"/>
    <mergeCell ref="I5:J5"/>
    <mergeCell ref="B4:B7"/>
    <mergeCell ref="A4:A7"/>
  </mergeCells>
  <pageMargins left="0.31496062992125984" right="0.31496062992125984" top="0.41" bottom="0.37" header="0.31496062992125984" footer="0.31496062992125984"/>
  <pageSetup paperSize="9" scale="7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2017-02-28T09:26:30Z</cp:lastPrinted>
  <dcterms:created xsi:type="dcterms:W3CDTF">2013-09-06T07:38:16Z</dcterms:created>
  <dcterms:modified xsi:type="dcterms:W3CDTF">2017-02-28T09:27:32Z</dcterms:modified>
</cp:coreProperties>
</file>